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0" i="1"/>
  <c r="D104"/>
  <c r="D103"/>
  <c r="D102"/>
  <c r="D109"/>
  <c r="D107"/>
  <c r="D105"/>
  <c r="D111"/>
  <c r="D112"/>
  <c r="D108"/>
  <c r="D106"/>
  <c r="D98"/>
  <c r="D114" l="1"/>
  <c r="B98"/>
  <c r="E98" l="1"/>
</calcChain>
</file>

<file path=xl/sharedStrings.xml><?xml version="1.0" encoding="utf-8"?>
<sst xmlns="http://schemas.openxmlformats.org/spreadsheetml/2006/main" count="121" uniqueCount="101">
  <si>
    <t>Информационное письмо по сбору наличных денежных средств</t>
  </si>
  <si>
    <t>МОО "Управляющий совет МОУ "АСОШ №1"</t>
  </si>
  <si>
    <t>Всего поступило от родительских комитетов</t>
  </si>
  <si>
    <t>Расход</t>
  </si>
  <si>
    <t>Примечание</t>
  </si>
  <si>
    <t>сентябрь</t>
  </si>
  <si>
    <t>АО Дамдинов Н.Д. Панель светодиодная 4 шт.</t>
  </si>
  <si>
    <t>октябрь</t>
  </si>
  <si>
    <t>АО Дамдинов Н.Д. пробка чугун. Радиаторная</t>
  </si>
  <si>
    <t>7 эрудит</t>
  </si>
  <si>
    <t>перечисление на краску Тиккурила ИП Батомункуев С.Ц.</t>
  </si>
  <si>
    <t>ноябрь</t>
  </si>
  <si>
    <t>комиссия за прием наличных денег</t>
  </si>
  <si>
    <t>декабрь</t>
  </si>
  <si>
    <t>АО Шагдурова Д.А. отправка бух. отчетов по использованию 
денеж. средств с счета УС через Аэлиту</t>
  </si>
  <si>
    <t>перечисление панель светодиодная ИП Дамдинова Б.О.</t>
  </si>
  <si>
    <t>АО Цыбенов Э.Б.  МО МВД России "Агинский"</t>
  </si>
  <si>
    <t>АО Цыбенов Э.Б. тех осмотр -402, ГСМ-999,71, госпошлина за тех осмотр -1650.</t>
  </si>
  <si>
    <t>АО Цыбенов Э.Б. гсм</t>
  </si>
  <si>
    <t>АО Дондокова Н.Д. отправка бух. отчетов по использованию 
денеж. средств с счета УС через Аэлиту</t>
  </si>
  <si>
    <t>АО Дондокова Н.Д. краска,шпатлевка</t>
  </si>
  <si>
    <t>АО Дондокова Н.Д. краска</t>
  </si>
  <si>
    <t>комиссия за пользование пакетом услуг</t>
  </si>
  <si>
    <t>АО Дамдинов Н.Д. ИП Батомункуев С.Ц (анкерный болт,анкер рамный)</t>
  </si>
  <si>
    <t>АО Дамдинов Н.Д. ИП Матафонов Е.А. (проф.труба)</t>
  </si>
  <si>
    <t>АО Дамдинов Н.Д.  ИП Батожаргалова А.С.( фанера)</t>
  </si>
  <si>
    <t>перечисление ИП Дамдинова Б.О. панель светодиодная</t>
  </si>
  <si>
    <t>АО Дамдинов Н.Д. ИП Батомункуев С.Ц (саморезы, эмаль )</t>
  </si>
  <si>
    <t>АО Дамдинов Н.Д.  ИП Батомункуев С.Ц. (латексная шпатлевка)</t>
  </si>
  <si>
    <t>перечисление за участие в конкурсе "Школа будущего"</t>
  </si>
  <si>
    <t>отчет в аэлиту</t>
  </si>
  <si>
    <t>АО Бадмадоржиева Е.Б. на ткань на обивку кресел</t>
  </si>
  <si>
    <t>АО Дамдинов Н(кабель, гайка. Болт)</t>
  </si>
  <si>
    <t>АО Дондокова Н.Д. (пленка изоспан)</t>
  </si>
  <si>
    <t>АО Дамдинов Н (декоратиывные гвозди, скобы,клей)</t>
  </si>
  <si>
    <t>АО Дамдинов Н (степлер,скобы)</t>
  </si>
  <si>
    <t>АО Дамдинов (скобы)</t>
  </si>
  <si>
    <t>АО Дамдинов Николай (скобы)</t>
  </si>
  <si>
    <t>АО Дамдинов Николай (скобы мебельные)</t>
  </si>
  <si>
    <t>перечисление (галогеновая лампа)</t>
  </si>
  <si>
    <t>ОА Дамдинов Н (клей Титан, ДВП)</t>
  </si>
  <si>
    <t>АО Дорндокова Н.Д (клей Титан, гвозди декоративные, кисть)</t>
  </si>
  <si>
    <t>АО Дамдинов Н (гвозди декоративные)</t>
  </si>
  <si>
    <t>АО Дамдинов Н  (гвозди)</t>
  </si>
  <si>
    <t>АО Намжилова Ж.Ж. скобы, саморезы</t>
  </si>
  <si>
    <t>АО Яманова Ц.Р. Вуаль,лента шторная</t>
  </si>
  <si>
    <t>АО Дамдинов за елкой</t>
  </si>
  <si>
    <t>АО Елка</t>
  </si>
  <si>
    <t>1 кв.2016</t>
  </si>
  <si>
    <t>2 кв. 2016</t>
  </si>
  <si>
    <t xml:space="preserve">авансовый отчет Тудуновой Ч.Б. , отв. Лица за ведение счета УС  - отправка бухгалтерских отчетов по использованию денежных средств с счета УС через Аэлиту- 1500, </t>
  </si>
  <si>
    <t>авансовый отчет Тудуновой Ч.Б., отв. Лицо за ведение счета УС  - приобретение хоз.товаров - 582 и в/э краски, извести - 1918)</t>
  </si>
  <si>
    <t>отчет Цыбенова Э.Б., мастера произв. обучения - оплата услуг по договору с ИП Михайлов О.В.  По проведению  предварительной тех.экспертизы и получения заключения на соответствие ГОСТам а\м ВАЗ - 2106 для практики  вождения по автоделу</t>
  </si>
  <si>
    <t xml:space="preserve"> отчет Дамдинова Н.Д. , зам. По АХЧ - оплата по договору с ИП Батожаргалов Б.Г. За приобретение строительных материалов для строительства авансцены актового зала АСШ№1 ( доски 0,04*0,15*4м - 20 шт., 0,025*0,15*4м       -33шт.)</t>
  </si>
  <si>
    <t>отчет Дамдинова Н.Д., зам. По АХЧ - оплата  по договору с  ИП Насанова З.В. за приоретение строительных и лакокрасочных материалов для покраски и ремонта клссов и помещений (перечень приобретенных материалов см. отд. Прил.)</t>
  </si>
  <si>
    <t>авансовый отчет Будаева Б.Б. , учитель физкультуры -  на приобретение расходных материалов для ремонта и обустройства гимнастических перекладин на спортплощадке ( гайки, шайбы, трубы ит.д.)</t>
  </si>
  <si>
    <t>отчет Жамбуева Б.Ж., зам. По ИКТ - оплата по договору с ИП Балданов Б. Ж.  за приобретение видеокамер наружного и внутреннего наблюдения, видеорегистратора, ИБП для ремонта системы видеонаблюдения АСШ№1</t>
  </si>
  <si>
    <t>отчет Намжиловой Ж.Ж., зам. По ВР - оплата по договору с ИП Батожаргалова А.С. Приобретение пленки целлофановой рулонной для изготовления чехлов для костюмерной</t>
  </si>
  <si>
    <t xml:space="preserve">отчет Дамдинова Н.Д. , зам. По АХЧ - оплата по договору с ООО "АРТ-объекты" за изготовление знаков пожарной безопасности, знаков "план эвакуации", </t>
  </si>
  <si>
    <t>отчет Жамбуева Б.Ж. , зам. По ИКТ - оплата по договору с  ИП Мамонтов А.В. Приобретение блока бесперебойного питания</t>
  </si>
  <si>
    <t>отчет Жамбуев Б.Ж. , зам. По ИКТ - оплата по договору с ИП Балданов Б. Ж. приобретение видеокамер 8 шт., расходные материалы для ремонта системы видеонаблюдения</t>
  </si>
  <si>
    <t>отчет Дамдинова Н.Д., зам. По АХЧ - оплата по договору с ИП Батожаргалова А.С.</t>
  </si>
  <si>
    <t xml:space="preserve">отчет Дамдинова Н.Д., зам. По АХЧ - оплата по договору с ИП Дамдинова Б. О. приобретение светодиодных энергосберегающих ламп для замены освещения  в 4 кабинетах корпуса №3 НШ </t>
  </si>
  <si>
    <t>комиссия банка за обслуживание</t>
  </si>
  <si>
    <t>отчет Дамдинова Н.Д., зам. По АХЧ - покупка семенного картофеля ( 1,5 т за 16, 2 руб за кг)  для посадки на пришкольном участке</t>
  </si>
  <si>
    <t>отчет Дамдинцыренова Б.Б. , водителя школы - плата за проведение тех.осмотра ТС и оплата страховки за школьный автобус КАВЗ и  УАЗ</t>
  </si>
  <si>
    <t>отчет Цыбенова Э.Б. , мастера ПО - плата за проведение тех.осмотра ТС и оплата страховки  ВАЗ</t>
  </si>
  <si>
    <t>отчет Дамдинова Н.Д., зам. По АХЧ - оплата за приобретение хоз.товаров (замок врезной, чистящее средство)</t>
  </si>
  <si>
    <t xml:space="preserve">аванс. Отчет Будажапова А.Б., учителя информатики - оплата оргвзноса краевого конкурса по робототехнике  </t>
  </si>
  <si>
    <t>отчет Цыбенова Э.Б. , мастера ПО - оплата услуг по калибровке тахографа ВАЗ 712</t>
  </si>
  <si>
    <t>отчет Дамдинова Н.Д. , зам. По АХЧ - приобретение строит. Материалов для ремонта забора школы  ( столбы 4м - 3шт)</t>
  </si>
  <si>
    <t xml:space="preserve">отчет Цыбенова Э.Б., мастера ПО - плата за проведение тех.осмотра и оплата страховки ВАЗ  </t>
  </si>
  <si>
    <t>аван. Отчет Дамдинов Н.Д. -  гсм доствка семян картофеля</t>
  </si>
  <si>
    <t xml:space="preserve">аванс. Отчет Дагбаева Ж.Д. уч.нач.кл. - приобретение хоз.товаров в уч. кабинет </t>
  </si>
  <si>
    <t xml:space="preserve">аванс.отчет Дамдинов Н.Д. - приобретение  стройматериалов  (половая рейка 0,5 куб) </t>
  </si>
  <si>
    <t>расход на учрежденную премию в номинации "Лучший Учитель года - 2016"</t>
  </si>
  <si>
    <t xml:space="preserve"> отчет Дамдинова Н.Д. , зам. По АХЧ - оплата по договору с ИП Насанова З.В. на приоретение строительных и хозяйственных товаров</t>
  </si>
  <si>
    <t xml:space="preserve"> отчет Дамдинова Н.Д. , зам. По АХЧ - оплата по договору с ИП Бутомункуев С. на приоретение строительных и хозяйственных товаров</t>
  </si>
  <si>
    <t xml:space="preserve"> отчет Дамдинова Н.Д. , зам. По АХЧ - оплата по договору с ИП Бутомункуев С. на приоретение краски латексная (Тиккурила)</t>
  </si>
  <si>
    <t xml:space="preserve">отчет Дамдинова Н.Д., зам. По АХЧ - оплата по договору с ИП Дамдинова Б. О. приобретение светодиодных энергосберегающих ламп для замены освещения </t>
  </si>
  <si>
    <t xml:space="preserve">авансовый отчет Тумурова С.Д., зам. По УВР - оплата услуг экспресс-почты по отправке конкурсных материалов школы  </t>
  </si>
  <si>
    <t>авансовый отчет Тудуновой Ч.Б. , отв. Лица за ведение счета УС  - отправка ежемесячных бухгалтерских отчетов по использованию денежных средств с счета УС через Аэлиту</t>
  </si>
  <si>
    <t>авансовый отчет Тудуновой Ч.Б. , отв. Лица за ведение счета УС  - приобретение бумаги А4</t>
  </si>
  <si>
    <t>ИП Насанова накладная 24305 от 03.09.16</t>
  </si>
  <si>
    <t xml:space="preserve"> отчет Дамдинова Н.Д. , зам. По АХЧ - оплата по договору с ИП Бутомункуев С. на приоретение  хозяйственных товаров согл накладной № 285 от 15.08.2016</t>
  </si>
  <si>
    <t>Всего</t>
  </si>
  <si>
    <t>комиссия за обслуживание</t>
  </si>
  <si>
    <t>Остаток попечительских средств  на 01.01.2017г.</t>
  </si>
  <si>
    <t xml:space="preserve">  на счету -29691,1 в кассе 97051,1</t>
  </si>
  <si>
    <t>на обслуживание счета Управляющего Совета, комиссии за прием наличных средств</t>
  </si>
  <si>
    <t>ремонт школы: приобретение лакокрасочных и отделочных материалов</t>
  </si>
  <si>
    <t xml:space="preserve">текущие  и хоз нужды </t>
  </si>
  <si>
    <t>расходы на обеспечение пож безопасности</t>
  </si>
  <si>
    <t>замена осветительных приборов в учебных кабинетах и коридорах корпусов №3 , актового зала</t>
  </si>
  <si>
    <t>расходы на оплату взносов за участие и расходы на выезд  школьников и школы в различных  конкурсах, конференциях, соревнованиях</t>
  </si>
  <si>
    <t>расходы на ремонт и обновление кресел, машинерии актового зала</t>
  </si>
  <si>
    <t xml:space="preserve">расходы на приобретение семян картофеля </t>
  </si>
  <si>
    <t>расходы на ремонт и дооснащение видеонаблюдением</t>
  </si>
  <si>
    <t>расходы на приобретение и доставку елки</t>
  </si>
  <si>
    <t>расходы на приобретение запасных частей на ремонт автомобиля, на продление лицензии автодела</t>
  </si>
  <si>
    <t>расходы на выплату Гранта у "Учитель года-2016"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</si>
</sst>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4" fontId="0" fillId="0" borderId="1" xfId="0" applyNumberFormat="1" applyBorder="1"/>
    <xf numFmtId="43" fontId="0" fillId="0" borderId="1" xfId="0" applyNumberFormat="1" applyBorder="1"/>
    <xf numFmtId="2" fontId="0" fillId="0" borderId="1" xfId="0" applyNumberFormat="1" applyBorder="1"/>
    <xf numFmtId="43" fontId="0" fillId="2" borderId="2" xfId="0" applyNumberFormat="1" applyFill="1" applyBorder="1" applyAlignment="1">
      <alignment horizontal="center"/>
    </xf>
    <xf numFmtId="43" fontId="0" fillId="2" borderId="2" xfId="1" applyNumberFormat="1" applyFont="1" applyFill="1" applyBorder="1" applyAlignment="1">
      <alignment horizontal="center"/>
    </xf>
    <xf numFmtId="43" fontId="1" fillId="2" borderId="2" xfId="1" applyNumberFormat="1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0" fontId="2" fillId="0" borderId="1" xfId="0" applyFont="1" applyBorder="1"/>
    <xf numFmtId="43" fontId="0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43" fontId="2" fillId="0" borderId="1" xfId="0" applyNumberFormat="1" applyFont="1" applyBorder="1"/>
    <xf numFmtId="43" fontId="0" fillId="0" borderId="0" xfId="0" applyNumberForma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3" fontId="0" fillId="0" borderId="2" xfId="1" applyNumberFormat="1" applyFont="1" applyBorder="1" applyAlignment="1">
      <alignment horizontal="center"/>
    </xf>
    <xf numFmtId="43" fontId="0" fillId="0" borderId="2" xfId="1" applyNumberFormat="1" applyFont="1" applyFill="1" applyBorder="1" applyAlignment="1">
      <alignment horizontal="center"/>
    </xf>
    <xf numFmtId="0" fontId="0" fillId="0" borderId="3" xfId="0" applyFill="1" applyBorder="1"/>
    <xf numFmtId="43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tabSelected="1" topLeftCell="B81" workbookViewId="0">
      <selection activeCell="E119" sqref="E119"/>
    </sheetView>
  </sheetViews>
  <sheetFormatPr defaultRowHeight="15"/>
  <cols>
    <col min="1" max="1" width="10" customWidth="1"/>
    <col min="2" max="2" width="10.140625" customWidth="1"/>
    <col min="3" max="3" width="14.28515625" customWidth="1"/>
    <col min="4" max="4" width="20" customWidth="1"/>
    <col min="5" max="5" width="137.140625" customWidth="1"/>
  </cols>
  <sheetData>
    <row r="1" spans="1:5">
      <c r="A1" s="1"/>
      <c r="B1" s="1"/>
      <c r="C1" s="1" t="s">
        <v>0</v>
      </c>
      <c r="D1" s="1"/>
      <c r="E1" s="1"/>
    </row>
    <row r="2" spans="1:5">
      <c r="A2" s="1"/>
      <c r="B2" s="1"/>
      <c r="C2" s="1"/>
      <c r="D2" s="1" t="s">
        <v>1</v>
      </c>
      <c r="E2" s="1"/>
    </row>
    <row r="3" spans="1:5">
      <c r="A3" s="1"/>
      <c r="B3" s="1" t="s">
        <v>2</v>
      </c>
      <c r="C3" s="1"/>
      <c r="D3" s="3" t="s">
        <v>3</v>
      </c>
      <c r="E3" s="14" t="s">
        <v>4</v>
      </c>
    </row>
    <row r="4" spans="1:5">
      <c r="A4" s="1" t="s">
        <v>48</v>
      </c>
      <c r="B4" s="9">
        <v>213690</v>
      </c>
      <c r="C4" s="1"/>
      <c r="D4" s="16">
        <v>1500</v>
      </c>
      <c r="E4" s="14" t="s">
        <v>50</v>
      </c>
    </row>
    <row r="5" spans="1:5">
      <c r="A5" s="1" t="s">
        <v>49</v>
      </c>
      <c r="B5" s="9">
        <v>188770</v>
      </c>
      <c r="C5" s="1"/>
      <c r="D5" s="16">
        <v>2500</v>
      </c>
      <c r="E5" s="14" t="s">
        <v>51</v>
      </c>
    </row>
    <row r="6" spans="1:5">
      <c r="A6" s="1" t="s">
        <v>5</v>
      </c>
      <c r="B6" s="9">
        <v>57450</v>
      </c>
      <c r="C6" s="1"/>
      <c r="D6" s="16">
        <v>10000</v>
      </c>
      <c r="E6" s="14" t="s">
        <v>52</v>
      </c>
    </row>
    <row r="7" spans="1:5">
      <c r="A7" s="1" t="s">
        <v>7</v>
      </c>
      <c r="B7" s="9">
        <v>154550</v>
      </c>
      <c r="C7" s="1"/>
      <c r="D7" s="16">
        <v>6800</v>
      </c>
      <c r="E7" s="14" t="s">
        <v>53</v>
      </c>
    </row>
    <row r="8" spans="1:5">
      <c r="A8" s="1" t="s">
        <v>9</v>
      </c>
      <c r="B8" s="9">
        <v>3440</v>
      </c>
      <c r="C8" s="1"/>
      <c r="D8" s="16">
        <v>27206</v>
      </c>
      <c r="E8" s="14" t="s">
        <v>54</v>
      </c>
    </row>
    <row r="9" spans="1:5">
      <c r="A9" s="1" t="s">
        <v>11</v>
      </c>
      <c r="B9" s="9">
        <v>48260</v>
      </c>
      <c r="C9" s="1"/>
      <c r="D9" s="16">
        <v>11000</v>
      </c>
      <c r="E9" s="14" t="s">
        <v>55</v>
      </c>
    </row>
    <row r="10" spans="1:5">
      <c r="A10" s="1" t="s">
        <v>13</v>
      </c>
      <c r="B10" s="9">
        <v>134800</v>
      </c>
      <c r="C10" s="1"/>
      <c r="D10" s="16">
        <v>15000</v>
      </c>
      <c r="E10" s="14" t="s">
        <v>56</v>
      </c>
    </row>
    <row r="11" spans="1:5">
      <c r="A11" s="1"/>
      <c r="B11" s="9"/>
      <c r="C11" s="1"/>
      <c r="D11" s="16">
        <v>870</v>
      </c>
      <c r="E11" s="14" t="s">
        <v>57</v>
      </c>
    </row>
    <row r="12" spans="1:5">
      <c r="A12" s="1"/>
      <c r="B12" s="9"/>
      <c r="C12" s="1"/>
      <c r="D12" s="16">
        <v>11186</v>
      </c>
      <c r="E12" s="14" t="s">
        <v>58</v>
      </c>
    </row>
    <row r="13" spans="1:5">
      <c r="A13" s="1"/>
      <c r="B13" s="9"/>
      <c r="C13" s="1"/>
      <c r="D13" s="16">
        <v>1950</v>
      </c>
      <c r="E13" s="14" t="s">
        <v>59</v>
      </c>
    </row>
    <row r="14" spans="1:5">
      <c r="A14" s="1"/>
      <c r="B14" s="9"/>
      <c r="C14" s="1"/>
      <c r="D14" s="16">
        <v>14700</v>
      </c>
      <c r="E14" s="14" t="s">
        <v>60</v>
      </c>
    </row>
    <row r="15" spans="1:5">
      <c r="A15" s="1"/>
      <c r="B15" s="9"/>
      <c r="C15" s="1"/>
      <c r="D15" s="16">
        <v>750</v>
      </c>
      <c r="E15" s="14" t="s">
        <v>61</v>
      </c>
    </row>
    <row r="16" spans="1:5">
      <c r="A16" s="1"/>
      <c r="B16" s="9"/>
      <c r="C16" s="1"/>
      <c r="D16" s="16">
        <v>39000</v>
      </c>
      <c r="E16" s="14" t="s">
        <v>62</v>
      </c>
    </row>
    <row r="17" spans="1:5">
      <c r="A17" s="1"/>
      <c r="B17" s="9"/>
      <c r="C17" s="1"/>
      <c r="D17" s="16">
        <v>5232.66</v>
      </c>
      <c r="E17" s="14" t="s">
        <v>63</v>
      </c>
    </row>
    <row r="18" spans="1:5">
      <c r="A18" s="1"/>
      <c r="B18" s="9"/>
      <c r="C18" s="1"/>
      <c r="D18" s="16">
        <v>1528</v>
      </c>
      <c r="E18" s="14" t="s">
        <v>63</v>
      </c>
    </row>
    <row r="19" spans="1:5">
      <c r="A19" s="1"/>
      <c r="B19" s="9"/>
      <c r="C19" s="1"/>
      <c r="D19" s="16">
        <v>1500</v>
      </c>
      <c r="E19" s="14" t="s">
        <v>63</v>
      </c>
    </row>
    <row r="20" spans="1:5">
      <c r="A20" s="1"/>
      <c r="B20" s="9"/>
      <c r="C20" s="1"/>
      <c r="D20" s="16">
        <v>1017.34</v>
      </c>
      <c r="E20" s="14" t="s">
        <v>76</v>
      </c>
    </row>
    <row r="21" spans="1:5">
      <c r="A21" s="1"/>
      <c r="B21" s="9"/>
      <c r="C21" s="1"/>
      <c r="D21" s="16">
        <v>180</v>
      </c>
      <c r="E21" s="14" t="s">
        <v>63</v>
      </c>
    </row>
    <row r="22" spans="1:5">
      <c r="A22" s="1"/>
      <c r="B22" s="9"/>
      <c r="C22" s="1"/>
      <c r="D22" s="16">
        <v>22455.9</v>
      </c>
      <c r="E22" s="14" t="s">
        <v>77</v>
      </c>
    </row>
    <row r="23" spans="1:5">
      <c r="A23" s="1"/>
      <c r="B23" s="9"/>
      <c r="C23" s="1"/>
      <c r="D23" s="16">
        <v>405</v>
      </c>
      <c r="E23" s="14" t="s">
        <v>77</v>
      </c>
    </row>
    <row r="24" spans="1:5">
      <c r="A24" s="1"/>
      <c r="B24" s="9"/>
      <c r="C24" s="1"/>
      <c r="D24" s="16">
        <v>61600</v>
      </c>
      <c r="E24" s="14" t="s">
        <v>78</v>
      </c>
    </row>
    <row r="25" spans="1:5">
      <c r="A25" s="1"/>
      <c r="B25" s="9"/>
      <c r="C25" s="1"/>
      <c r="D25" s="16">
        <v>10400</v>
      </c>
      <c r="E25" s="14" t="s">
        <v>79</v>
      </c>
    </row>
    <row r="26" spans="1:5">
      <c r="A26" s="1"/>
      <c r="B26" s="9"/>
      <c r="C26" s="1"/>
      <c r="D26" s="16">
        <v>100</v>
      </c>
      <c r="E26" s="14" t="s">
        <v>63</v>
      </c>
    </row>
    <row r="27" spans="1:5">
      <c r="A27" s="1"/>
      <c r="B27" s="9"/>
      <c r="C27" s="1"/>
      <c r="D27" s="16">
        <v>100</v>
      </c>
      <c r="E27" s="14" t="s">
        <v>63</v>
      </c>
    </row>
    <row r="28" spans="1:5">
      <c r="A28" s="1"/>
      <c r="B28" s="9"/>
      <c r="C28" s="1"/>
      <c r="D28" s="6">
        <v>44000</v>
      </c>
      <c r="E28" s="14" t="s">
        <v>78</v>
      </c>
    </row>
    <row r="29" spans="1:5">
      <c r="A29" s="1"/>
      <c r="B29" s="9"/>
      <c r="C29" s="1"/>
      <c r="D29" s="16">
        <v>24200</v>
      </c>
      <c r="E29" s="14" t="s">
        <v>64</v>
      </c>
    </row>
    <row r="30" spans="1:5">
      <c r="A30" s="1"/>
      <c r="B30" s="9"/>
      <c r="C30" s="1"/>
      <c r="D30" s="16">
        <v>8000</v>
      </c>
      <c r="E30" s="14" t="s">
        <v>65</v>
      </c>
    </row>
    <row r="31" spans="1:5">
      <c r="A31" s="1"/>
      <c r="B31" s="9"/>
      <c r="C31" s="1"/>
      <c r="D31" s="16">
        <v>3450</v>
      </c>
      <c r="E31" s="14" t="s">
        <v>66</v>
      </c>
    </row>
    <row r="32" spans="1:5">
      <c r="A32" s="1"/>
      <c r="B32" s="9"/>
      <c r="C32" s="1"/>
      <c r="D32" s="16">
        <v>438</v>
      </c>
      <c r="E32" s="14" t="s">
        <v>67</v>
      </c>
    </row>
    <row r="33" spans="1:5">
      <c r="A33" s="1"/>
      <c r="B33" s="9"/>
      <c r="C33" s="1"/>
      <c r="D33" s="16">
        <v>500</v>
      </c>
      <c r="E33" s="14" t="s">
        <v>68</v>
      </c>
    </row>
    <row r="34" spans="1:5">
      <c r="A34" s="1"/>
      <c r="B34" s="9"/>
      <c r="C34" s="1"/>
      <c r="D34" s="16">
        <v>8350</v>
      </c>
      <c r="E34" s="14" t="s">
        <v>69</v>
      </c>
    </row>
    <row r="35" spans="1:5">
      <c r="A35" s="1"/>
      <c r="B35" s="9"/>
      <c r="C35" s="1"/>
      <c r="D35" s="16">
        <v>788</v>
      </c>
      <c r="E35" s="14" t="s">
        <v>70</v>
      </c>
    </row>
    <row r="36" spans="1:5">
      <c r="A36" s="1"/>
      <c r="B36" s="9"/>
      <c r="C36" s="1"/>
      <c r="D36" s="16">
        <v>3756</v>
      </c>
      <c r="E36" s="14" t="s">
        <v>71</v>
      </c>
    </row>
    <row r="37" spans="1:5">
      <c r="A37" s="1"/>
      <c r="B37" s="9"/>
      <c r="C37" s="1"/>
      <c r="D37" s="16">
        <v>1000</v>
      </c>
      <c r="E37" s="14" t="s">
        <v>72</v>
      </c>
    </row>
    <row r="38" spans="1:5">
      <c r="A38" s="1"/>
      <c r="B38" s="9"/>
      <c r="C38" s="1"/>
      <c r="D38" s="16">
        <v>1896</v>
      </c>
      <c r="E38" s="14" t="s">
        <v>73</v>
      </c>
    </row>
    <row r="39" spans="1:5">
      <c r="A39" s="1"/>
      <c r="B39" s="9"/>
      <c r="C39" s="1"/>
      <c r="D39" s="16">
        <v>16100</v>
      </c>
      <c r="E39" s="14" t="s">
        <v>74</v>
      </c>
    </row>
    <row r="40" spans="1:5">
      <c r="A40" s="1"/>
      <c r="B40" s="9"/>
      <c r="C40" s="1"/>
      <c r="D40" s="16">
        <v>10000</v>
      </c>
      <c r="E40" s="14" t="s">
        <v>75</v>
      </c>
    </row>
    <row r="41" spans="1:5">
      <c r="A41" s="1"/>
      <c r="B41" s="9"/>
      <c r="C41" s="1"/>
      <c r="D41" s="16">
        <v>1200</v>
      </c>
      <c r="E41" s="14" t="s">
        <v>80</v>
      </c>
    </row>
    <row r="42" spans="1:5">
      <c r="A42" s="1"/>
      <c r="B42" s="9"/>
      <c r="C42" s="1"/>
      <c r="D42" s="16">
        <v>1280</v>
      </c>
      <c r="E42" s="14" t="s">
        <v>81</v>
      </c>
    </row>
    <row r="43" spans="1:5">
      <c r="A43" s="1"/>
      <c r="B43" s="9"/>
      <c r="C43" s="1"/>
      <c r="D43" s="17">
        <v>200</v>
      </c>
      <c r="E43" s="14" t="s">
        <v>81</v>
      </c>
    </row>
    <row r="44" spans="1:5">
      <c r="A44" s="1"/>
      <c r="B44" s="9"/>
      <c r="C44" s="1"/>
      <c r="D44" s="17">
        <v>200</v>
      </c>
      <c r="E44" s="14" t="s">
        <v>81</v>
      </c>
    </row>
    <row r="45" spans="1:5">
      <c r="A45" s="1"/>
      <c r="B45" s="9"/>
      <c r="C45" s="1"/>
      <c r="D45" s="17">
        <v>230</v>
      </c>
      <c r="E45" s="14" t="s">
        <v>82</v>
      </c>
    </row>
    <row r="46" spans="1:5">
      <c r="A46" s="1"/>
      <c r="B46" s="9"/>
      <c r="C46" s="1"/>
      <c r="D46" s="17">
        <v>13000</v>
      </c>
      <c r="E46" s="14" t="s">
        <v>78</v>
      </c>
    </row>
    <row r="47" spans="1:5">
      <c r="A47" s="1"/>
      <c r="B47" s="9"/>
      <c r="C47" s="1"/>
      <c r="D47" s="6">
        <v>14232.66</v>
      </c>
      <c r="E47" s="14" t="s">
        <v>76</v>
      </c>
    </row>
    <row r="48" spans="1:5">
      <c r="A48" s="1"/>
      <c r="B48" s="9"/>
      <c r="C48" s="1"/>
      <c r="D48" s="6">
        <v>1468.44</v>
      </c>
      <c r="E48" s="14" t="s">
        <v>83</v>
      </c>
    </row>
    <row r="49" spans="1:5">
      <c r="A49" s="1"/>
      <c r="B49" s="9"/>
      <c r="C49" s="1"/>
      <c r="D49" s="6">
        <v>1190</v>
      </c>
      <c r="E49" s="14" t="s">
        <v>84</v>
      </c>
    </row>
    <row r="50" spans="1:5">
      <c r="A50" s="1"/>
      <c r="B50" s="9"/>
      <c r="C50" s="1"/>
      <c r="D50" s="5">
        <v>5978</v>
      </c>
      <c r="E50" s="14" t="s">
        <v>6</v>
      </c>
    </row>
    <row r="51" spans="1:5">
      <c r="A51" s="1"/>
      <c r="B51" s="9"/>
      <c r="C51" s="1"/>
      <c r="D51" s="6">
        <v>116</v>
      </c>
      <c r="E51" s="14" t="s">
        <v>8</v>
      </c>
    </row>
    <row r="52" spans="1:5">
      <c r="A52" s="1"/>
      <c r="B52" s="9"/>
      <c r="C52" s="1"/>
      <c r="D52" s="6">
        <v>44000</v>
      </c>
      <c r="E52" s="14" t="s">
        <v>10</v>
      </c>
    </row>
    <row r="53" spans="1:5" ht="30">
      <c r="A53" s="1"/>
      <c r="B53" s="9"/>
      <c r="C53" s="1"/>
      <c r="D53" s="6">
        <v>650</v>
      </c>
      <c r="E53" s="15" t="s">
        <v>14</v>
      </c>
    </row>
    <row r="54" spans="1:5">
      <c r="A54" s="1"/>
      <c r="B54" s="9"/>
      <c r="C54" s="1"/>
      <c r="D54" s="6">
        <v>200</v>
      </c>
      <c r="E54" s="15" t="s">
        <v>12</v>
      </c>
    </row>
    <row r="55" spans="1:5">
      <c r="A55" s="1"/>
      <c r="B55" s="9"/>
      <c r="C55" s="1"/>
      <c r="D55" s="6">
        <v>7800</v>
      </c>
      <c r="E55" s="15" t="s">
        <v>15</v>
      </c>
    </row>
    <row r="56" spans="1:5">
      <c r="A56" s="1"/>
      <c r="B56" s="9"/>
      <c r="C56" s="1"/>
      <c r="D56" s="6">
        <v>16362</v>
      </c>
      <c r="E56" s="14" t="s">
        <v>16</v>
      </c>
    </row>
    <row r="57" spans="1:5">
      <c r="A57" s="1"/>
      <c r="B57" s="9"/>
      <c r="C57" s="1"/>
      <c r="D57" s="6">
        <v>3051.71</v>
      </c>
      <c r="E57" s="14" t="s">
        <v>17</v>
      </c>
    </row>
    <row r="58" spans="1:5">
      <c r="A58" s="1"/>
      <c r="B58" s="9"/>
      <c r="C58" s="1"/>
      <c r="D58" s="6">
        <v>499.9</v>
      </c>
      <c r="E58" s="14" t="s">
        <v>18</v>
      </c>
    </row>
    <row r="59" spans="1:5" ht="30">
      <c r="A59" s="1"/>
      <c r="B59" s="9"/>
      <c r="C59" s="1"/>
      <c r="D59" s="6">
        <v>250</v>
      </c>
      <c r="E59" s="15" t="s">
        <v>19</v>
      </c>
    </row>
    <row r="60" spans="1:5">
      <c r="A60" s="1"/>
      <c r="B60" s="9"/>
      <c r="C60" s="1"/>
      <c r="D60" s="6">
        <v>1000</v>
      </c>
      <c r="E60" s="14" t="s">
        <v>18</v>
      </c>
    </row>
    <row r="61" spans="1:5">
      <c r="A61" s="1"/>
      <c r="B61" s="9"/>
      <c r="C61" s="1"/>
      <c r="D61" s="6">
        <v>170</v>
      </c>
      <c r="E61" s="15" t="s">
        <v>12</v>
      </c>
    </row>
    <row r="62" spans="1:5">
      <c r="A62" s="1"/>
      <c r="B62" s="9"/>
      <c r="C62" s="1"/>
      <c r="D62" s="6">
        <v>2390</v>
      </c>
      <c r="E62" s="15" t="s">
        <v>20</v>
      </c>
    </row>
    <row r="63" spans="1:5">
      <c r="A63" s="1"/>
      <c r="B63" s="9"/>
      <c r="C63" s="1"/>
      <c r="D63" s="6">
        <v>665</v>
      </c>
      <c r="E63" s="15" t="s">
        <v>21</v>
      </c>
    </row>
    <row r="64" spans="1:5">
      <c r="A64" s="1"/>
      <c r="B64" s="9"/>
      <c r="C64" s="1"/>
      <c r="D64" s="6">
        <v>10750</v>
      </c>
      <c r="E64" s="15" t="s">
        <v>15</v>
      </c>
    </row>
    <row r="65" spans="1:5">
      <c r="A65" s="1"/>
      <c r="B65" s="9"/>
      <c r="C65" s="1"/>
      <c r="D65" s="6">
        <v>1500</v>
      </c>
      <c r="E65" s="14" t="s">
        <v>22</v>
      </c>
    </row>
    <row r="66" spans="1:5" ht="30">
      <c r="A66" s="1"/>
      <c r="B66" s="9"/>
      <c r="C66" s="1"/>
      <c r="D66" s="7">
        <v>200</v>
      </c>
      <c r="E66" s="15" t="s">
        <v>19</v>
      </c>
    </row>
    <row r="67" spans="1:5">
      <c r="A67" s="1"/>
      <c r="B67" s="9"/>
      <c r="C67" s="2"/>
      <c r="D67" s="8">
        <v>368</v>
      </c>
      <c r="E67" s="14" t="s">
        <v>23</v>
      </c>
    </row>
    <row r="68" spans="1:5">
      <c r="A68" s="1"/>
      <c r="B68" s="9"/>
      <c r="C68" s="2"/>
      <c r="D68" s="5">
        <v>2771</v>
      </c>
      <c r="E68" s="14" t="s">
        <v>24</v>
      </c>
    </row>
    <row r="69" spans="1:5">
      <c r="A69" s="1"/>
      <c r="B69" s="9"/>
      <c r="C69" s="2"/>
      <c r="D69" s="5">
        <v>3832</v>
      </c>
      <c r="E69" s="14" t="s">
        <v>25</v>
      </c>
    </row>
    <row r="70" spans="1:5">
      <c r="A70" s="1"/>
      <c r="B70" s="9"/>
      <c r="C70" s="2"/>
      <c r="D70" s="5">
        <v>46200</v>
      </c>
      <c r="E70" s="14" t="s">
        <v>26</v>
      </c>
    </row>
    <row r="71" spans="1:5">
      <c r="A71" s="1"/>
      <c r="B71" s="9"/>
      <c r="C71" s="2"/>
      <c r="D71" s="5">
        <v>4400</v>
      </c>
      <c r="E71" s="14" t="s">
        <v>26</v>
      </c>
    </row>
    <row r="72" spans="1:5">
      <c r="A72" s="1"/>
      <c r="B72" s="9"/>
      <c r="C72" s="2"/>
      <c r="D72" s="5">
        <v>750</v>
      </c>
      <c r="E72" s="14" t="s">
        <v>27</v>
      </c>
    </row>
    <row r="73" spans="1:5">
      <c r="A73" s="1"/>
      <c r="B73" s="9"/>
      <c r="C73" s="2"/>
      <c r="D73" s="5">
        <v>85</v>
      </c>
      <c r="E73" s="14" t="s">
        <v>28</v>
      </c>
    </row>
    <row r="74" spans="1:5">
      <c r="A74" s="1"/>
      <c r="B74" s="9"/>
      <c r="C74" s="2"/>
      <c r="D74" s="5">
        <v>1500</v>
      </c>
      <c r="E74" s="14" t="s">
        <v>22</v>
      </c>
    </row>
    <row r="75" spans="1:5">
      <c r="A75" s="1"/>
      <c r="B75" s="9"/>
      <c r="C75" s="2"/>
      <c r="D75" s="5">
        <v>100</v>
      </c>
      <c r="E75" s="14" t="s">
        <v>22</v>
      </c>
    </row>
    <row r="76" spans="1:5">
      <c r="A76" s="1"/>
      <c r="B76" s="9"/>
      <c r="C76" s="2"/>
      <c r="D76" s="5">
        <v>19320</v>
      </c>
      <c r="E76" s="14" t="s">
        <v>29</v>
      </c>
    </row>
    <row r="77" spans="1:5">
      <c r="A77" s="1"/>
      <c r="B77" s="9"/>
      <c r="C77" s="2"/>
      <c r="D77" s="5">
        <v>22860</v>
      </c>
      <c r="E77" s="14" t="s">
        <v>26</v>
      </c>
    </row>
    <row r="78" spans="1:5">
      <c r="A78" s="1"/>
      <c r="B78" s="9"/>
      <c r="C78" s="2"/>
      <c r="D78" s="5">
        <v>200</v>
      </c>
      <c r="E78" s="14" t="s">
        <v>30</v>
      </c>
    </row>
    <row r="79" spans="1:5">
      <c r="A79" s="1"/>
      <c r="B79" s="9"/>
      <c r="C79" s="2"/>
      <c r="D79" s="5">
        <v>30000</v>
      </c>
      <c r="E79" s="14" t="s">
        <v>31</v>
      </c>
    </row>
    <row r="80" spans="1:5">
      <c r="A80" s="1"/>
      <c r="B80" s="9"/>
      <c r="C80" s="2"/>
      <c r="D80" s="5">
        <v>25000</v>
      </c>
      <c r="E80" s="14" t="s">
        <v>31</v>
      </c>
    </row>
    <row r="81" spans="1:5">
      <c r="A81" s="1"/>
      <c r="B81" s="9"/>
      <c r="C81" s="2"/>
      <c r="D81" s="5">
        <v>3700</v>
      </c>
      <c r="E81" s="14" t="s">
        <v>32</v>
      </c>
    </row>
    <row r="82" spans="1:5">
      <c r="A82" s="1"/>
      <c r="B82" s="9"/>
      <c r="C82" s="2"/>
      <c r="D82" s="5">
        <v>2050</v>
      </c>
      <c r="E82" s="14" t="s">
        <v>33</v>
      </c>
    </row>
    <row r="83" spans="1:5">
      <c r="A83" s="1"/>
      <c r="B83" s="9"/>
      <c r="C83" s="2"/>
      <c r="D83" s="5">
        <v>470</v>
      </c>
      <c r="E83" s="14" t="s">
        <v>34</v>
      </c>
    </row>
    <row r="84" spans="1:5">
      <c r="A84" s="1"/>
      <c r="B84" s="9"/>
      <c r="C84" s="2"/>
      <c r="D84" s="5">
        <v>1610</v>
      </c>
      <c r="E84" s="14" t="s">
        <v>35</v>
      </c>
    </row>
    <row r="85" spans="1:5">
      <c r="A85" s="1"/>
      <c r="B85" s="9"/>
      <c r="C85" s="2"/>
      <c r="D85" s="5">
        <v>210</v>
      </c>
      <c r="E85" s="14" t="s">
        <v>36</v>
      </c>
    </row>
    <row r="86" spans="1:5">
      <c r="A86" s="1"/>
      <c r="B86" s="9"/>
      <c r="C86" s="2"/>
      <c r="D86" s="5">
        <v>350</v>
      </c>
      <c r="E86" s="14" t="s">
        <v>37</v>
      </c>
    </row>
    <row r="87" spans="1:5">
      <c r="A87" s="1"/>
      <c r="B87" s="9"/>
      <c r="C87" s="2"/>
      <c r="D87" s="5">
        <v>590</v>
      </c>
      <c r="E87" s="14" t="s">
        <v>38</v>
      </c>
    </row>
    <row r="88" spans="1:5">
      <c r="A88" s="1"/>
      <c r="B88" s="9"/>
      <c r="C88" s="2"/>
      <c r="D88" s="5">
        <v>1288</v>
      </c>
      <c r="E88" s="14" t="s">
        <v>39</v>
      </c>
    </row>
    <row r="89" spans="1:5">
      <c r="A89" s="1"/>
      <c r="B89" s="9"/>
      <c r="C89" s="2"/>
      <c r="D89" s="5">
        <v>1395</v>
      </c>
      <c r="E89" s="14" t="s">
        <v>40</v>
      </c>
    </row>
    <row r="90" spans="1:5">
      <c r="A90" s="1"/>
      <c r="B90" s="9"/>
      <c r="C90" s="2"/>
      <c r="D90" s="5">
        <v>1345</v>
      </c>
      <c r="E90" s="14" t="s">
        <v>41</v>
      </c>
    </row>
    <row r="91" spans="1:5">
      <c r="A91" s="1"/>
      <c r="B91" s="9"/>
      <c r="C91" s="2"/>
      <c r="D91" s="5">
        <v>176</v>
      </c>
      <c r="E91" s="14" t="s">
        <v>42</v>
      </c>
    </row>
    <row r="92" spans="1:5">
      <c r="A92" s="1"/>
      <c r="B92" s="9"/>
      <c r="C92" s="2"/>
      <c r="D92" s="5">
        <v>308</v>
      </c>
      <c r="E92" s="14" t="s">
        <v>43</v>
      </c>
    </row>
    <row r="93" spans="1:5">
      <c r="A93" s="1"/>
      <c r="B93" s="9"/>
      <c r="C93" s="2"/>
      <c r="D93" s="5">
        <v>1125</v>
      </c>
      <c r="E93" s="14" t="s">
        <v>44</v>
      </c>
    </row>
    <row r="94" spans="1:5">
      <c r="A94" s="1"/>
      <c r="B94" s="9"/>
      <c r="C94" s="2"/>
      <c r="D94" s="5">
        <v>1958</v>
      </c>
      <c r="E94" s="14" t="s">
        <v>45</v>
      </c>
    </row>
    <row r="95" spans="1:5">
      <c r="A95" s="1"/>
      <c r="B95" s="9"/>
      <c r="C95" s="2"/>
      <c r="D95" s="5">
        <v>570</v>
      </c>
      <c r="E95" s="14" t="s">
        <v>46</v>
      </c>
    </row>
    <row r="96" spans="1:5">
      <c r="A96" s="1"/>
      <c r="B96" s="9"/>
      <c r="C96" s="2"/>
      <c r="D96" s="5">
        <v>144.19999999999999</v>
      </c>
      <c r="E96" s="14" t="s">
        <v>47</v>
      </c>
    </row>
    <row r="97" spans="1:5">
      <c r="A97" s="1"/>
      <c r="B97" s="9"/>
      <c r="C97" s="2"/>
      <c r="D97" s="10">
        <v>1500</v>
      </c>
      <c r="E97" s="14" t="s">
        <v>86</v>
      </c>
    </row>
    <row r="98" spans="1:5">
      <c r="A98" s="1" t="s">
        <v>85</v>
      </c>
      <c r="B98" s="9">
        <f>SUM(B4:B97)</f>
        <v>800960</v>
      </c>
      <c r="C98" s="2"/>
      <c r="D98" s="11">
        <f>SUM(D4:D97)</f>
        <v>674217.81</v>
      </c>
      <c r="E98" s="11">
        <f>B98-D98</f>
        <v>126742.18999999994</v>
      </c>
    </row>
    <row r="99" spans="1:5">
      <c r="A99" s="1"/>
      <c r="B99" s="1" t="s">
        <v>87</v>
      </c>
      <c r="C99" s="1"/>
      <c r="D99" s="4"/>
      <c r="E99" s="12" t="s">
        <v>88</v>
      </c>
    </row>
    <row r="100" spans="1:5">
      <c r="D100" s="13"/>
      <c r="E100" s="18"/>
    </row>
    <row r="102" spans="1:5">
      <c r="C102">
        <v>1</v>
      </c>
      <c r="D102" s="19">
        <f>D4+D17+D18+D19+D21+D26+D27+D41+D42+D43+D44+D53+D59+D74+D75+D97+D78+D65+D54+D61+D66+D45</f>
        <v>19520.66</v>
      </c>
      <c r="E102" t="s">
        <v>89</v>
      </c>
    </row>
    <row r="103" spans="1:5">
      <c r="C103">
        <v>2</v>
      </c>
      <c r="D103" s="19">
        <f>D6+D30+D31+D34+D36+D56+D57+D60+D58</f>
        <v>54469.61</v>
      </c>
      <c r="E103" t="s">
        <v>99</v>
      </c>
    </row>
    <row r="104" spans="1:5">
      <c r="C104">
        <v>3</v>
      </c>
      <c r="D104" s="19">
        <f>D5+D8+D15+D20+D22+D23+D24+D28+D39+D46+D47+D52</f>
        <v>247266.9</v>
      </c>
      <c r="E104" t="s">
        <v>90</v>
      </c>
    </row>
    <row r="105" spans="1:5">
      <c r="C105">
        <v>4</v>
      </c>
      <c r="D105" s="19">
        <f>D11+D32+D35+D38+D48+D49+D51+D62+D63+D9</f>
        <v>20821.440000000002</v>
      </c>
      <c r="E105" t="s">
        <v>91</v>
      </c>
    </row>
    <row r="106" spans="1:5">
      <c r="C106">
        <v>5</v>
      </c>
      <c r="D106">
        <f>D12</f>
        <v>11186</v>
      </c>
      <c r="E106" t="s">
        <v>92</v>
      </c>
    </row>
    <row r="107" spans="1:5">
      <c r="C107">
        <v>6</v>
      </c>
      <c r="D107" s="19">
        <f>D16+D25+D50+D64+D70+D71+D77+D88+D55</f>
        <v>148676</v>
      </c>
      <c r="E107" t="s">
        <v>93</v>
      </c>
    </row>
    <row r="108" spans="1:5">
      <c r="C108">
        <v>7</v>
      </c>
      <c r="D108" s="19">
        <f>D33+D76</f>
        <v>19820</v>
      </c>
      <c r="E108" t="s">
        <v>94</v>
      </c>
    </row>
    <row r="109" spans="1:5">
      <c r="C109">
        <v>8</v>
      </c>
      <c r="D109" s="19">
        <f>D7+D67+D68+D69+D72+D73+D79+D80+D81+D82+D83+D84+D85+D86+D87+D89+D90+D91+D92+D93+D94</f>
        <v>84893</v>
      </c>
      <c r="E109" t="s">
        <v>95</v>
      </c>
    </row>
    <row r="110" spans="1:5">
      <c r="C110">
        <v>9</v>
      </c>
      <c r="D110" s="19">
        <f>D37+D29</f>
        <v>25200</v>
      </c>
      <c r="E110" t="s">
        <v>96</v>
      </c>
    </row>
    <row r="111" spans="1:5">
      <c r="C111">
        <v>10</v>
      </c>
      <c r="D111" s="19">
        <f>D10+D13+D14</f>
        <v>31650</v>
      </c>
      <c r="E111" t="s">
        <v>97</v>
      </c>
    </row>
    <row r="112" spans="1:5">
      <c r="C112">
        <v>11</v>
      </c>
      <c r="D112" s="19">
        <f>D40</f>
        <v>10000</v>
      </c>
      <c r="E112" t="s">
        <v>100</v>
      </c>
    </row>
    <row r="113" spans="3:5">
      <c r="C113">
        <v>12</v>
      </c>
      <c r="D113">
        <v>714.2</v>
      </c>
      <c r="E113" t="s">
        <v>98</v>
      </c>
    </row>
    <row r="114" spans="3:5">
      <c r="D114" s="19">
        <f>SUM(D102:D113)</f>
        <v>674217.80999999994</v>
      </c>
    </row>
    <row r="115" spans="3:5">
      <c r="D115" s="19"/>
    </row>
  </sheetData>
  <pageMargins left="0.70866141732283472" right="0.70866141732283472" top="0.74803149606299213" bottom="0.74803149606299213" header="0.31496062992125984" footer="0.31496062992125984"/>
  <pageSetup paperSize="9" scale="32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2017-03-13T03:12:16Z</dcterms:modified>
</cp:coreProperties>
</file>